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Tabelle1" sheetId="1" r:id="rId1"/>
  </sheets>
  <definedNames/>
  <calcPr fullCalcOnLoad="1"/>
</workbook>
</file>

<file path=xl/comments1.xml><?xml version="1.0" encoding="utf-8"?>
<comments xmlns="http://schemas.openxmlformats.org/spreadsheetml/2006/main">
  <authors>
    <author>Windows-Benutzer</author>
  </authors>
  <commentList>
    <comment ref="B7" authorId="0">
      <text>
        <r>
          <rPr>
            <b/>
            <sz val="9"/>
            <rFont val="Segoe UI"/>
            <family val="2"/>
          </rPr>
          <t>2. Aktuellen Marktpreis</t>
        </r>
        <r>
          <rPr>
            <sz val="9"/>
            <rFont val="Segoe UI"/>
            <family val="0"/>
          </rPr>
          <t xml:space="preserve"> für Bio-Körnermais/t hier einsetzen!</t>
        </r>
      </text>
    </comment>
    <comment ref="G15" authorId="0">
      <text>
        <r>
          <rPr>
            <b/>
            <sz val="9"/>
            <rFont val="Segoe UI"/>
            <family val="2"/>
          </rPr>
          <t>3. Abgeleiteter Verkaufspreis je ha</t>
        </r>
        <r>
          <rPr>
            <sz val="9"/>
            <rFont val="Segoe UI"/>
            <family val="0"/>
          </rPr>
          <t xml:space="preserve"> Bio-Silomais je nach Ertragsstufe
</t>
        </r>
      </text>
    </comment>
    <comment ref="G4" authorId="0">
      <text>
        <r>
          <rPr>
            <b/>
            <sz val="9"/>
            <rFont val="Segoe UI"/>
            <family val="0"/>
          </rPr>
          <t>1. Ertragsstufe einschätzen</t>
        </r>
      </text>
    </comment>
  </commentList>
</comments>
</file>

<file path=xl/sharedStrings.xml><?xml version="1.0" encoding="utf-8"?>
<sst xmlns="http://schemas.openxmlformats.org/spreadsheetml/2006/main" count="18" uniqueCount="18">
  <si>
    <t>Ertragsstufe</t>
  </si>
  <si>
    <t>Trockenmasseertrag Ganzpflanze (TM Körner:TM Ganzpflanze = 1:2,1) t/ha</t>
  </si>
  <si>
    <t>Frischmasseertrag (31 % TM) t/ha</t>
  </si>
  <si>
    <t>Preis Körnermais 14 % Feuchte €/t</t>
  </si>
  <si>
    <t>eingesparte Trocknungskosten in €/t je % Überfeuchte</t>
  </si>
  <si>
    <t>Entgangener Produkterlös Trockenmais</t>
  </si>
  <si>
    <t xml:space="preserve"> - eingesparte Kosten für Maisdrusch</t>
  </si>
  <si>
    <t xml:space="preserve"> - eingesparte Kosten Abtransport von Körnermais (Eigenmechanisierung)</t>
  </si>
  <si>
    <t xml:space="preserve"> - eingesparte Trockungskosten (30 % auf 14 %)</t>
  </si>
  <si>
    <t xml:space="preserve"> + Wert des zusätzlichen Nährstoffentzuges durch die Nutzung der Ganzpflanze</t>
  </si>
  <si>
    <t xml:space="preserve"> = abgeleiteter Verkaufspreis je ha Silomais ab Feld (ohne Erntekosten</t>
  </si>
  <si>
    <t>Preis je t Frischmasse Silomais</t>
  </si>
  <si>
    <t>Preis je t Trockenmasse Silomais</t>
  </si>
  <si>
    <t>Datengrundlage: LK OÖ: https://ooe.lko.at/anhaltspunkte-zur-preisfindung-f%C3%BCr-silomais+2500+3237383</t>
  </si>
  <si>
    <t>Preisfindung Bio-Silomais 2020</t>
  </si>
  <si>
    <t>Körnermaisertrag trocken t/ha</t>
  </si>
  <si>
    <t>Das Kalkulationsschema dient rein als Anhaltspunkt zur Preisfindung zwischen Landwirten. Letztlich gilt es, dass Käufer und Verkäufer ihren individuellen Verhandlungsspielraum ausloten und sich auf einen Preis einigen. Werden die Ernte und/oder der Abtransport vom Verkäufer durchgeführt, sind die anfallenden Kosten gesondert in Rechnung zu stellen. Ebenso sind allfällige Nährstoffrücklieferungen (z.B. bei Verkauf an Biogasanlagen) in der Kalkulation nicht bewertet.</t>
  </si>
  <si>
    <t>Tabellenblatt ist geschützt, nur die grüne Zelle ist bearbeitbar!</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</si>
</sst>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t/ha&quot;"/>
    <numFmt numFmtId="165" formatCode="0.0000"/>
    <numFmt numFmtId="166" formatCode="0.000"/>
    <numFmt numFmtId="167" formatCode="0.0"/>
    <numFmt numFmtId="168" formatCode="[$-407]dddd\,\ d\.\ mmmm\ yyyy"/>
    <numFmt numFmtId="169" formatCode="0&quot; €/t&quot;"/>
    <numFmt numFmtId="170" formatCode="0.00&quot; €/t/%&quot;"/>
    <numFmt numFmtId="171" formatCode="_-* #,##0.0\ &quot;€&quot;_-;\-* #,##0.0\ &quot;€&quot;_-;_-* &quot;-&quot;??\ &quot;€&quot;_-;_-@_-"/>
    <numFmt numFmtId="172" formatCode="_-* #,##0\ &quot;€&quot;_-;\-* #,##0\ &quot;€&quot;_-;_-* &quot;-&quot;??\ &quot;€&quot;_-;_-@_-"/>
    <numFmt numFmtId="173" formatCode="0&quot; €/ha&quot;"/>
  </numFmts>
  <fonts count="41">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6"/>
      <color indexed="8"/>
      <name val="Calibri"/>
      <family val="2"/>
    </font>
    <font>
      <sz val="9"/>
      <name val="Segoe UI"/>
      <family val="0"/>
    </font>
    <font>
      <b/>
      <sz val="9"/>
      <name val="Segoe UI"/>
      <family val="0"/>
    </font>
    <font>
      <sz val="8"/>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6"/>
      <color theme="1"/>
      <name val="Calibri"/>
      <family val="2"/>
    </font>
    <font>
      <sz val="8"/>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6" borderId="2" applyNumberFormat="0" applyAlignment="0" applyProtection="0"/>
    <xf numFmtId="41" fontId="0" fillId="0" borderId="0" applyFont="0" applyFill="0" applyBorder="0" applyAlignment="0" applyProtection="0"/>
    <xf numFmtId="0" fontId="25" fillId="2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8" borderId="0" applyNumberFormat="0" applyBorder="0" applyAlignment="0" applyProtection="0"/>
    <xf numFmtId="43"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0" fillId="31"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32" borderId="9" applyNumberFormat="0" applyAlignment="0" applyProtection="0"/>
  </cellStyleXfs>
  <cellXfs count="28">
    <xf numFmtId="0" fontId="0" fillId="0" borderId="0" xfId="0" applyFont="1" applyAlignment="1">
      <alignment/>
    </xf>
    <xf numFmtId="0" fontId="0" fillId="0" borderId="0" xfId="0" applyAlignment="1" applyProtection="1">
      <alignment/>
      <protection/>
    </xf>
    <xf numFmtId="0" fontId="0" fillId="33" borderId="10" xfId="0" applyFill="1" applyBorder="1" applyAlignment="1" applyProtection="1">
      <alignment wrapText="1"/>
      <protection/>
    </xf>
    <xf numFmtId="0" fontId="0" fillId="33" borderId="10" xfId="0" applyFill="1" applyBorder="1" applyAlignment="1" applyProtection="1">
      <alignment vertical="center" wrapText="1"/>
      <protection/>
    </xf>
    <xf numFmtId="164" fontId="0" fillId="0" borderId="10" xfId="0" applyNumberFormat="1" applyBorder="1" applyAlignment="1" applyProtection="1">
      <alignment vertical="center"/>
      <protection/>
    </xf>
    <xf numFmtId="164" fontId="0" fillId="0" borderId="11" xfId="0" applyNumberFormat="1" applyBorder="1" applyAlignment="1" applyProtection="1">
      <alignment vertical="center"/>
      <protection/>
    </xf>
    <xf numFmtId="0" fontId="0" fillId="33" borderId="12" xfId="0" applyFill="1" applyBorder="1" applyAlignment="1" applyProtection="1">
      <alignment vertical="center" wrapText="1"/>
      <protection/>
    </xf>
    <xf numFmtId="0" fontId="0" fillId="0" borderId="10" xfId="0" applyBorder="1" applyAlignment="1" applyProtection="1">
      <alignment vertical="center"/>
      <protection/>
    </xf>
    <xf numFmtId="172" fontId="0" fillId="0" borderId="10" xfId="57" applyNumberFormat="1" applyFont="1" applyBorder="1" applyAlignment="1" applyProtection="1">
      <alignment vertical="center"/>
      <protection/>
    </xf>
    <xf numFmtId="172" fontId="0" fillId="0" borderId="11" xfId="57" applyNumberFormat="1" applyFont="1" applyBorder="1" applyAlignment="1" applyProtection="1">
      <alignment vertical="center"/>
      <protection/>
    </xf>
    <xf numFmtId="44" fontId="0" fillId="0" borderId="13" xfId="0" applyNumberFormat="1" applyBorder="1" applyAlignment="1" applyProtection="1">
      <alignment vertical="center"/>
      <protection/>
    </xf>
    <xf numFmtId="172" fontId="0" fillId="0" borderId="10" xfId="0" applyNumberFormat="1" applyBorder="1" applyAlignment="1" applyProtection="1">
      <alignment horizontal="center" vertical="center"/>
      <protection/>
    </xf>
    <xf numFmtId="170" fontId="0" fillId="0" borderId="13" xfId="0" applyNumberFormat="1" applyBorder="1" applyAlignment="1" applyProtection="1">
      <alignment horizontal="center" vertical="center"/>
      <protection/>
    </xf>
    <xf numFmtId="172" fontId="0" fillId="0" borderId="10" xfId="0" applyNumberFormat="1" applyBorder="1" applyAlignment="1" applyProtection="1">
      <alignment horizontal="center" vertical="center"/>
      <protection/>
    </xf>
    <xf numFmtId="0" fontId="38" fillId="0" borderId="0" xfId="0" applyFont="1" applyBorder="1" applyAlignment="1" applyProtection="1">
      <alignment horizontal="center"/>
      <protection/>
    </xf>
    <xf numFmtId="169" fontId="26" fillId="13" borderId="14" xfId="0" applyNumberFormat="1" applyFont="1" applyFill="1" applyBorder="1" applyAlignment="1" applyProtection="1">
      <alignment horizontal="center" vertical="center"/>
      <protection locked="0"/>
    </xf>
    <xf numFmtId="169" fontId="26" fillId="13" borderId="15" xfId="0" applyNumberFormat="1" applyFont="1" applyFill="1" applyBorder="1" applyAlignment="1" applyProtection="1">
      <alignment horizontal="center" vertical="center"/>
      <protection locked="0"/>
    </xf>
    <xf numFmtId="169" fontId="26" fillId="13" borderId="16" xfId="0" applyNumberFormat="1" applyFont="1" applyFill="1" applyBorder="1" applyAlignment="1" applyProtection="1">
      <alignment horizontal="center" vertical="center"/>
      <protection locked="0"/>
    </xf>
    <xf numFmtId="0" fontId="26" fillId="33" borderId="10" xfId="0" applyFont="1" applyFill="1" applyBorder="1" applyAlignment="1" applyProtection="1">
      <alignment horizontal="center"/>
      <protection/>
    </xf>
    <xf numFmtId="173" fontId="26" fillId="11" borderId="14" xfId="0" applyNumberFormat="1" applyFont="1" applyFill="1" applyBorder="1" applyAlignment="1" applyProtection="1">
      <alignment vertical="center"/>
      <protection/>
    </xf>
    <xf numFmtId="173" fontId="26" fillId="11" borderId="15" xfId="0" applyNumberFormat="1" applyFont="1" applyFill="1" applyBorder="1" applyAlignment="1" applyProtection="1">
      <alignment vertical="center"/>
      <protection/>
    </xf>
    <xf numFmtId="173" fontId="26" fillId="11" borderId="16" xfId="0" applyNumberFormat="1" applyFont="1" applyFill="1" applyBorder="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vertical="center"/>
      <protection/>
    </xf>
    <xf numFmtId="0" fontId="0" fillId="0" borderId="1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39" fillId="0" borderId="20" xfId="0" applyFont="1" applyBorder="1" applyAlignment="1" applyProtection="1">
      <alignment horizont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24</xdr:row>
      <xdr:rowOff>0</xdr:rowOff>
    </xdr:from>
    <xdr:to>
      <xdr:col>0</xdr:col>
      <xdr:colOff>1714500</xdr:colOff>
      <xdr:row>32</xdr:row>
      <xdr:rowOff>123825</xdr:rowOff>
    </xdr:to>
    <xdr:pic>
      <xdr:nvPicPr>
        <xdr:cNvPr id="1" name="Grafik 1"/>
        <xdr:cNvPicPr preferRelativeResize="1">
          <a:picLocks noChangeAspect="1"/>
        </xdr:cNvPicPr>
      </xdr:nvPicPr>
      <xdr:blipFill>
        <a:blip r:embed="rId1"/>
        <a:srcRect l="12280" t="11059" r="10400" b="16744"/>
        <a:stretch>
          <a:fillRect/>
        </a:stretch>
      </xdr:blipFill>
      <xdr:spPr>
        <a:xfrm>
          <a:off x="466725" y="7191375"/>
          <a:ext cx="1247775" cy="1647825"/>
        </a:xfrm>
        <a:prstGeom prst="rect">
          <a:avLst/>
        </a:prstGeom>
        <a:noFill/>
        <a:ln w="9525" cmpd="sng">
          <a:noFill/>
        </a:ln>
      </xdr:spPr>
    </xdr:pic>
    <xdr:clientData/>
  </xdr:twoCellAnchor>
  <xdr:twoCellAnchor editAs="oneCell">
    <xdr:from>
      <xdr:col>0</xdr:col>
      <xdr:colOff>2076450</xdr:colOff>
      <xdr:row>24</xdr:row>
      <xdr:rowOff>28575</xdr:rowOff>
    </xdr:from>
    <xdr:to>
      <xdr:col>2</xdr:col>
      <xdr:colOff>571500</xdr:colOff>
      <xdr:row>32</xdr:row>
      <xdr:rowOff>57150</xdr:rowOff>
    </xdr:to>
    <xdr:pic>
      <xdr:nvPicPr>
        <xdr:cNvPr id="2" name="Grafik 2"/>
        <xdr:cNvPicPr preferRelativeResize="1">
          <a:picLocks noChangeAspect="1"/>
        </xdr:cNvPicPr>
      </xdr:nvPicPr>
      <xdr:blipFill>
        <a:blip r:embed="rId2"/>
        <a:stretch>
          <a:fillRect/>
        </a:stretch>
      </xdr:blipFill>
      <xdr:spPr>
        <a:xfrm>
          <a:off x="2076450" y="7219950"/>
          <a:ext cx="1943100" cy="1552575"/>
        </a:xfrm>
        <a:prstGeom prst="rect">
          <a:avLst/>
        </a:prstGeom>
        <a:noFill/>
        <a:ln w="9525" cmpd="sng">
          <a:noFill/>
        </a:ln>
      </xdr:spPr>
    </xdr:pic>
    <xdr:clientData/>
  </xdr:twoCellAnchor>
  <xdr:twoCellAnchor editAs="oneCell">
    <xdr:from>
      <xdr:col>3</xdr:col>
      <xdr:colOff>381000</xdr:colOff>
      <xdr:row>24</xdr:row>
      <xdr:rowOff>180975</xdr:rowOff>
    </xdr:from>
    <xdr:to>
      <xdr:col>5</xdr:col>
      <xdr:colOff>723900</xdr:colOff>
      <xdr:row>30</xdr:row>
      <xdr:rowOff>38100</xdr:rowOff>
    </xdr:to>
    <xdr:pic>
      <xdr:nvPicPr>
        <xdr:cNvPr id="3" name="Grafik 3"/>
        <xdr:cNvPicPr preferRelativeResize="1">
          <a:picLocks noChangeAspect="1"/>
        </xdr:cNvPicPr>
      </xdr:nvPicPr>
      <xdr:blipFill>
        <a:blip r:embed="rId3"/>
        <a:stretch>
          <a:fillRect/>
        </a:stretch>
      </xdr:blipFill>
      <xdr:spPr>
        <a:xfrm>
          <a:off x="4591050" y="7372350"/>
          <a:ext cx="18669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zoomScalePageLayoutView="0" workbookViewId="0" topLeftCell="A1">
      <selection activeCell="B7" sqref="B7:G7"/>
    </sheetView>
  </sheetViews>
  <sheetFormatPr defaultColWidth="11.421875" defaultRowHeight="15"/>
  <cols>
    <col min="1" max="1" width="40.28125" style="1" customWidth="1"/>
    <col min="2" max="16384" width="11.421875" style="1" customWidth="1"/>
  </cols>
  <sheetData>
    <row r="1" spans="1:7" ht="21">
      <c r="A1" s="14" t="s">
        <v>14</v>
      </c>
      <c r="B1" s="14"/>
      <c r="C1" s="14"/>
      <c r="D1" s="14"/>
      <c r="E1" s="14"/>
      <c r="F1" s="14"/>
      <c r="G1" s="14"/>
    </row>
    <row r="2" spans="1:7" ht="15">
      <c r="A2" s="27" t="s">
        <v>17</v>
      </c>
      <c r="B2" s="27"/>
      <c r="C2" s="27"/>
      <c r="D2" s="27"/>
      <c r="E2" s="27"/>
      <c r="F2" s="27"/>
      <c r="G2" s="27"/>
    </row>
    <row r="3" spans="1:7" ht="15">
      <c r="A3" s="2" t="s">
        <v>0</v>
      </c>
      <c r="B3" s="18">
        <v>1</v>
      </c>
      <c r="C3" s="18">
        <v>2</v>
      </c>
      <c r="D3" s="18">
        <v>3</v>
      </c>
      <c r="E3" s="18">
        <v>4</v>
      </c>
      <c r="F3" s="18">
        <v>5</v>
      </c>
      <c r="G3" s="18">
        <v>6</v>
      </c>
    </row>
    <row r="4" spans="1:7" ht="15">
      <c r="A4" s="3" t="s">
        <v>15</v>
      </c>
      <c r="B4" s="4">
        <v>8</v>
      </c>
      <c r="C4" s="4">
        <v>9</v>
      </c>
      <c r="D4" s="4">
        <v>10</v>
      </c>
      <c r="E4" s="4">
        <v>11</v>
      </c>
      <c r="F4" s="4">
        <v>12</v>
      </c>
      <c r="G4" s="4">
        <v>13</v>
      </c>
    </row>
    <row r="5" spans="1:7" ht="45">
      <c r="A5" s="3" t="s">
        <v>1</v>
      </c>
      <c r="B5" s="4">
        <f aca="true" t="shared" si="0" ref="B5:G5">+B4*1.8</f>
        <v>14.4</v>
      </c>
      <c r="C5" s="4">
        <f t="shared" si="0"/>
        <v>16.2</v>
      </c>
      <c r="D5" s="4">
        <f t="shared" si="0"/>
        <v>18</v>
      </c>
      <c r="E5" s="4">
        <f t="shared" si="0"/>
        <v>19.8</v>
      </c>
      <c r="F5" s="4">
        <f t="shared" si="0"/>
        <v>21.6</v>
      </c>
      <c r="G5" s="4">
        <f t="shared" si="0"/>
        <v>23.400000000000002</v>
      </c>
    </row>
    <row r="6" spans="1:7" ht="15.75" thickBot="1">
      <c r="A6" s="3" t="s">
        <v>2</v>
      </c>
      <c r="B6" s="5">
        <f aca="true" t="shared" si="1" ref="B6:G6">+B5*3.22</f>
        <v>46.368</v>
      </c>
      <c r="C6" s="5">
        <f t="shared" si="1"/>
        <v>52.164</v>
      </c>
      <c r="D6" s="5">
        <f t="shared" si="1"/>
        <v>57.96</v>
      </c>
      <c r="E6" s="5">
        <f t="shared" si="1"/>
        <v>63.75600000000001</v>
      </c>
      <c r="F6" s="5">
        <f t="shared" si="1"/>
        <v>69.552</v>
      </c>
      <c r="G6" s="5">
        <f t="shared" si="1"/>
        <v>75.34800000000001</v>
      </c>
    </row>
    <row r="7" spans="1:7" ht="15.75" thickBot="1">
      <c r="A7" s="6" t="s">
        <v>3</v>
      </c>
      <c r="B7" s="15">
        <v>290</v>
      </c>
      <c r="C7" s="16"/>
      <c r="D7" s="16"/>
      <c r="E7" s="16"/>
      <c r="F7" s="16"/>
      <c r="G7" s="17"/>
    </row>
    <row r="8" spans="1:7" ht="30">
      <c r="A8" s="3" t="s">
        <v>4</v>
      </c>
      <c r="B8" s="12">
        <v>1.8</v>
      </c>
      <c r="C8" s="12"/>
      <c r="D8" s="12"/>
      <c r="E8" s="12"/>
      <c r="F8" s="12"/>
      <c r="G8" s="12"/>
    </row>
    <row r="9" spans="1:7" ht="15">
      <c r="A9" s="3"/>
      <c r="B9" s="7"/>
      <c r="C9" s="7"/>
      <c r="D9" s="7"/>
      <c r="E9" s="7"/>
      <c r="F9" s="7"/>
      <c r="G9" s="7"/>
    </row>
    <row r="10" spans="1:7" ht="30">
      <c r="A10" s="3" t="s">
        <v>5</v>
      </c>
      <c r="B10" s="8">
        <f aca="true" t="shared" si="2" ref="B10:G10">+B4*$B$7</f>
        <v>2320</v>
      </c>
      <c r="C10" s="8">
        <f t="shared" si="2"/>
        <v>2610</v>
      </c>
      <c r="D10" s="8">
        <f t="shared" si="2"/>
        <v>2900</v>
      </c>
      <c r="E10" s="8">
        <f t="shared" si="2"/>
        <v>3190</v>
      </c>
      <c r="F10" s="8">
        <f t="shared" si="2"/>
        <v>3480</v>
      </c>
      <c r="G10" s="8">
        <f t="shared" si="2"/>
        <v>3770</v>
      </c>
    </row>
    <row r="11" spans="1:7" ht="30">
      <c r="A11" s="3" t="s">
        <v>6</v>
      </c>
      <c r="B11" s="8">
        <v>130</v>
      </c>
      <c r="C11" s="8">
        <v>130</v>
      </c>
      <c r="D11" s="8">
        <v>130</v>
      </c>
      <c r="E11" s="8">
        <v>130</v>
      </c>
      <c r="F11" s="8">
        <v>130</v>
      </c>
      <c r="G11" s="8">
        <v>130</v>
      </c>
    </row>
    <row r="12" spans="1:7" ht="45">
      <c r="A12" s="3" t="s">
        <v>7</v>
      </c>
      <c r="B12" s="8">
        <v>24</v>
      </c>
      <c r="C12" s="8">
        <v>25</v>
      </c>
      <c r="D12" s="8">
        <v>27</v>
      </c>
      <c r="E12" s="8">
        <v>28</v>
      </c>
      <c r="F12" s="8">
        <v>29</v>
      </c>
      <c r="G12" s="8">
        <v>30</v>
      </c>
    </row>
    <row r="13" spans="1:7" ht="30">
      <c r="A13" s="3" t="s">
        <v>8</v>
      </c>
      <c r="B13" s="8">
        <f aca="true" t="shared" si="3" ref="B13:G13">+B4*$B$8*16</f>
        <v>230.4</v>
      </c>
      <c r="C13" s="8">
        <f t="shared" si="3"/>
        <v>259.2</v>
      </c>
      <c r="D13" s="8">
        <f t="shared" si="3"/>
        <v>288</v>
      </c>
      <c r="E13" s="8">
        <f t="shared" si="3"/>
        <v>316.8</v>
      </c>
      <c r="F13" s="8">
        <f t="shared" si="3"/>
        <v>345.6</v>
      </c>
      <c r="G13" s="8">
        <f t="shared" si="3"/>
        <v>374.40000000000003</v>
      </c>
    </row>
    <row r="14" spans="1:7" ht="45.75" thickBot="1">
      <c r="A14" s="3" t="s">
        <v>9</v>
      </c>
      <c r="B14" s="9">
        <f aca="true" t="shared" si="4" ref="B14:G14">+B5*9.1</f>
        <v>131.04</v>
      </c>
      <c r="C14" s="9">
        <f t="shared" si="4"/>
        <v>147.42</v>
      </c>
      <c r="D14" s="9">
        <f t="shared" si="4"/>
        <v>163.79999999999998</v>
      </c>
      <c r="E14" s="9">
        <f t="shared" si="4"/>
        <v>180.18</v>
      </c>
      <c r="F14" s="9">
        <f t="shared" si="4"/>
        <v>196.56</v>
      </c>
      <c r="G14" s="9">
        <f t="shared" si="4"/>
        <v>212.94</v>
      </c>
    </row>
    <row r="15" spans="1:7" ht="30.75" thickBot="1">
      <c r="A15" s="6" t="s">
        <v>10</v>
      </c>
      <c r="B15" s="19">
        <f aca="true" t="shared" si="5" ref="B15:G15">+B10-B11-B12-B13+B14</f>
        <v>2066.64</v>
      </c>
      <c r="C15" s="20">
        <f t="shared" si="5"/>
        <v>2343.2200000000003</v>
      </c>
      <c r="D15" s="20">
        <f t="shared" si="5"/>
        <v>2618.8</v>
      </c>
      <c r="E15" s="20">
        <f t="shared" si="5"/>
        <v>2895.3799999999997</v>
      </c>
      <c r="F15" s="20">
        <f t="shared" si="5"/>
        <v>3171.96</v>
      </c>
      <c r="G15" s="21">
        <f t="shared" si="5"/>
        <v>3448.54</v>
      </c>
    </row>
    <row r="16" spans="1:7" ht="15" hidden="1">
      <c r="A16" s="3"/>
      <c r="B16" s="10">
        <f aca="true" t="shared" si="6" ref="B16:G16">+B15/B6</f>
        <v>44.570393374741194</v>
      </c>
      <c r="C16" s="10">
        <f t="shared" si="6"/>
        <v>44.920251514454414</v>
      </c>
      <c r="D16" s="10">
        <f t="shared" si="6"/>
        <v>45.18288474810214</v>
      </c>
      <c r="E16" s="10">
        <f t="shared" si="6"/>
        <v>45.41345128301649</v>
      </c>
      <c r="F16" s="10">
        <f t="shared" si="6"/>
        <v>45.605590062111794</v>
      </c>
      <c r="G16" s="10">
        <f t="shared" si="6"/>
        <v>45.76816902903859</v>
      </c>
    </row>
    <row r="17" spans="1:7" ht="15">
      <c r="A17" s="3" t="s">
        <v>11</v>
      </c>
      <c r="B17" s="13">
        <f>+AVERAGE(B16:G16)</f>
        <v>45.24345666857744</v>
      </c>
      <c r="C17" s="13"/>
      <c r="D17" s="13"/>
      <c r="E17" s="13"/>
      <c r="F17" s="13"/>
      <c r="G17" s="13"/>
    </row>
    <row r="18" spans="1:7" ht="15" hidden="1">
      <c r="A18" s="3"/>
      <c r="B18" s="11">
        <f aca="true" t="shared" si="7" ref="B18:G18">+B15/B5</f>
        <v>143.51666666666665</v>
      </c>
      <c r="C18" s="11">
        <f t="shared" si="7"/>
        <v>144.64320987654324</v>
      </c>
      <c r="D18" s="11">
        <f t="shared" si="7"/>
        <v>145.4888888888889</v>
      </c>
      <c r="E18" s="11">
        <f t="shared" si="7"/>
        <v>146.2313131313131</v>
      </c>
      <c r="F18" s="11">
        <f t="shared" si="7"/>
        <v>146.85</v>
      </c>
      <c r="G18" s="11">
        <f t="shared" si="7"/>
        <v>147.37350427350427</v>
      </c>
    </row>
    <row r="19" spans="1:7" ht="15">
      <c r="A19" s="3" t="s">
        <v>12</v>
      </c>
      <c r="B19" s="13">
        <f>+AVERAGE(B18:G18)</f>
        <v>145.68393047281936</v>
      </c>
      <c r="C19" s="13"/>
      <c r="D19" s="13"/>
      <c r="E19" s="13"/>
      <c r="F19" s="13"/>
      <c r="G19" s="13"/>
    </row>
    <row r="20" ht="15"/>
    <row r="21" spans="1:10" ht="15">
      <c r="A21" s="22" t="s">
        <v>13</v>
      </c>
      <c r="B21" s="22"/>
      <c r="C21" s="22"/>
      <c r="D21" s="22"/>
      <c r="E21" s="22"/>
      <c r="F21" s="22"/>
      <c r="G21" s="22"/>
      <c r="J21" s="23"/>
    </row>
    <row r="22" ht="15.75" thickBot="1"/>
    <row r="23" spans="1:7" ht="76.5" customHeight="1" thickBot="1">
      <c r="A23" s="24" t="s">
        <v>16</v>
      </c>
      <c r="B23" s="25"/>
      <c r="C23" s="25"/>
      <c r="D23" s="25"/>
      <c r="E23" s="25"/>
      <c r="F23" s="25"/>
      <c r="G23" s="26"/>
    </row>
    <row r="26" ht="15"/>
    <row r="27" ht="15"/>
    <row r="28" ht="15"/>
    <row r="29" ht="15"/>
    <row r="30" ht="15"/>
    <row r="31" ht="15"/>
    <row r="32" ht="15"/>
  </sheetData>
  <sheetProtection password="CA9C" sheet="1" selectLockedCells="1"/>
  <protectedRanges>
    <protectedRange sqref="B7" name="Bereich1"/>
  </protectedRanges>
  <mergeCells count="8">
    <mergeCell ref="A23:G23"/>
    <mergeCell ref="A21:G21"/>
    <mergeCell ref="B7:G7"/>
    <mergeCell ref="B8:G8"/>
    <mergeCell ref="B17:G17"/>
    <mergeCell ref="B19:G19"/>
    <mergeCell ref="A1:G1"/>
    <mergeCell ref="A2:G2"/>
  </mergeCells>
  <printOptions/>
  <pageMargins left="0.7" right="0.7" top="0.787401575" bottom="0.787401575" header="0.3" footer="0.3"/>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Windows-Benutzer</dc:creator>
  <cp:keywords/>
  <dc:description/>
  <cp:lastModifiedBy>Windows-Benutzer</cp:lastModifiedBy>
  <dcterms:created xsi:type="dcterms:W3CDTF">2020-08-31T08:45:44Z</dcterms:created>
  <dcterms:modified xsi:type="dcterms:W3CDTF">2020-08-31T13:51:06Z</dcterms:modified>
  <cp:category/>
  <cp:version/>
  <cp:contentType/>
  <cp:contentStatus/>
</cp:coreProperties>
</file>